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4500" windowHeight="17500" activeTab="0"/>
  </bookViews>
  <sheets>
    <sheet name="Tabelle1" sheetId="1" r:id="rId1"/>
  </sheets>
  <definedNames>
    <definedName name="A">'Tabelle1'!$B$13</definedName>
    <definedName name="A_100">'Tabelle1'!$B$11</definedName>
    <definedName name="abs">'Tabelle1'!#REF!</definedName>
    <definedName name="d">'Tabelle1'!#REF!</definedName>
    <definedName name="e_r">'Tabelle1'!#REF!</definedName>
    <definedName name="f">'Tabelle1'!$B$8</definedName>
    <definedName name="l">'Tabelle1'!$B$9</definedName>
    <definedName name="lambda">'Tabelle1'!$B$12</definedName>
    <definedName name="lambda_el">'Tabelle1'!$B$13</definedName>
    <definedName name="R_1">'Tabelle1'!#REF!</definedName>
    <definedName name="R_2">'Tabelle1'!#REF!</definedName>
    <definedName name="r_Ant">'Tabelle1'!$B$21</definedName>
    <definedName name="r_TX">'Tabelle1'!$B$18</definedName>
    <definedName name="s_Ant">'Tabelle1'!$B$22</definedName>
    <definedName name="S_TX">'Tabelle1'!$B$17</definedName>
    <definedName name="tan">'Tabelle1'!#REF!</definedName>
    <definedName name="VF">'Tabelle1'!$B$11</definedName>
    <definedName name="X_1">'Tabelle1'!#REF!</definedName>
    <definedName name="X_2">'Tabelle1'!#REF!</definedName>
    <definedName name="Z_0">'Tabelle1'!$B$10</definedName>
    <definedName name="Z_1">'Tabelle1'!#REF!</definedName>
  </definedNames>
  <calcPr fullCalcOnLoad="1"/>
</workbook>
</file>

<file path=xl/sharedStrings.xml><?xml version="1.0" encoding="utf-8"?>
<sst xmlns="http://schemas.openxmlformats.org/spreadsheetml/2006/main" count="49" uniqueCount="40">
  <si>
    <r>
      <t>* Gemessenes SWV kann bei vorhandener Kabeldämpfung nicht größer sein als das bei angenommener Totalreflexion (</t>
    </r>
    <r>
      <rPr>
        <i/>
        <sz val="10"/>
        <rFont val="Geneva"/>
        <family val="0"/>
      </rPr>
      <t>r</t>
    </r>
    <r>
      <rPr>
        <vertAlign val="subscript"/>
        <sz val="10"/>
        <rFont val="Geneva"/>
        <family val="0"/>
      </rPr>
      <t>Ant</t>
    </r>
    <r>
      <rPr>
        <sz val="10"/>
        <rFont val="Geneva"/>
        <family val="0"/>
      </rPr>
      <t xml:space="preserve"> = 1) !</t>
    </r>
  </si>
  <si>
    <r>
      <t>fernes Ende</t>
    </r>
    <r>
      <rPr>
        <b/>
        <sz val="12"/>
        <rFont val="Geneva"/>
        <family val="0"/>
      </rPr>
      <t xml:space="preserve"> </t>
    </r>
    <r>
      <rPr>
        <b/>
        <i/>
        <sz val="12"/>
        <rFont val="Geneva"/>
        <family val="0"/>
      </rPr>
      <t>Z</t>
    </r>
    <r>
      <rPr>
        <b/>
        <vertAlign val="subscript"/>
        <sz val="12"/>
        <rFont val="Geneva"/>
        <family val="0"/>
      </rPr>
      <t xml:space="preserve">2 </t>
    </r>
    <r>
      <rPr>
        <sz val="12"/>
        <rFont val="Geneva"/>
        <family val="0"/>
      </rPr>
      <t>(Antenne)</t>
    </r>
  </si>
  <si>
    <r>
      <t>r</t>
    </r>
    <r>
      <rPr>
        <vertAlign val="subscript"/>
        <sz val="12"/>
        <color indexed="10"/>
        <rFont val="Geneva"/>
        <family val="0"/>
      </rPr>
      <t xml:space="preserve">Ant </t>
    </r>
    <r>
      <rPr>
        <sz val="12"/>
        <color indexed="10"/>
        <rFont val="Geneva"/>
        <family val="0"/>
      </rPr>
      <t>berechnet</t>
    </r>
  </si>
  <si>
    <t xml:space="preserve">Kabeldämpfung für Zeile 11 nach: </t>
  </si>
  <si>
    <t>m</t>
  </si>
  <si>
    <t>Ω</t>
  </si>
  <si>
    <t>MHz</t>
  </si>
  <si>
    <r>
      <t xml:space="preserve">Betriebsfrequenz </t>
    </r>
    <r>
      <rPr>
        <b/>
        <i/>
        <sz val="12"/>
        <rFont val="Geneva"/>
        <family val="0"/>
      </rPr>
      <t>f</t>
    </r>
  </si>
  <si>
    <r>
      <t xml:space="preserve">Leitungsimpedanz </t>
    </r>
    <r>
      <rPr>
        <b/>
        <i/>
        <sz val="12"/>
        <rFont val="Geneva"/>
        <family val="0"/>
      </rPr>
      <t>Z</t>
    </r>
    <r>
      <rPr>
        <b/>
        <vertAlign val="subscript"/>
        <sz val="12"/>
        <rFont val="Geneva"/>
        <family val="0"/>
      </rPr>
      <t>0</t>
    </r>
  </si>
  <si>
    <r>
      <t>Wellenlänge</t>
    </r>
    <r>
      <rPr>
        <b/>
        <sz val="12"/>
        <rFont val="Geneva"/>
        <family val="0"/>
      </rPr>
      <t xml:space="preserve"> </t>
    </r>
    <r>
      <rPr>
        <b/>
        <i/>
        <sz val="12"/>
        <rFont val="Symbol"/>
        <family val="0"/>
      </rPr>
      <t>l</t>
    </r>
  </si>
  <si>
    <t>Kabel</t>
  </si>
  <si>
    <t>Aircom plus</t>
  </si>
  <si>
    <t>Ecoflex 10</t>
  </si>
  <si>
    <t>Eingaben nur in grüne Felder, niemals in rote!</t>
  </si>
  <si>
    <t>145 MHz</t>
  </si>
  <si>
    <t>435 MHz</t>
  </si>
  <si>
    <t>50 MHz</t>
  </si>
  <si>
    <t>30 MHz</t>
  </si>
  <si>
    <t>Aircell</t>
  </si>
  <si>
    <t xml:space="preserve"> </t>
  </si>
  <si>
    <r>
      <t>Mechanische Leitungslänge</t>
    </r>
    <r>
      <rPr>
        <b/>
        <sz val="12"/>
        <rFont val="Geneva"/>
        <family val="0"/>
      </rPr>
      <t xml:space="preserve"> </t>
    </r>
    <r>
      <rPr>
        <b/>
        <i/>
        <sz val="12"/>
        <rFont val="Geneva"/>
        <family val="0"/>
      </rPr>
      <t>l</t>
    </r>
  </si>
  <si>
    <t>dB/hm</t>
  </si>
  <si>
    <r>
      <t>nahes Ende</t>
    </r>
    <r>
      <rPr>
        <b/>
        <sz val="12"/>
        <rFont val="Geneva"/>
        <family val="0"/>
      </rPr>
      <t xml:space="preserve"> </t>
    </r>
    <r>
      <rPr>
        <b/>
        <i/>
        <sz val="12"/>
        <rFont val="Geneva"/>
        <family val="0"/>
      </rPr>
      <t>Z</t>
    </r>
    <r>
      <rPr>
        <b/>
        <vertAlign val="subscript"/>
        <sz val="12"/>
        <rFont val="Geneva"/>
        <family val="0"/>
      </rPr>
      <t xml:space="preserve">1 </t>
    </r>
    <r>
      <rPr>
        <sz val="12"/>
        <rFont val="Geneva"/>
        <family val="0"/>
      </rPr>
      <t>(TRX)</t>
    </r>
  </si>
  <si>
    <t>SWV gemessen</t>
  </si>
  <si>
    <r>
      <t>r</t>
    </r>
    <r>
      <rPr>
        <vertAlign val="subscript"/>
        <sz val="12"/>
        <rFont val="Geneva"/>
        <family val="0"/>
      </rPr>
      <t>TX</t>
    </r>
  </si>
  <si>
    <t>dB</t>
  </si>
  <si>
    <r>
      <t xml:space="preserve">tatsächliche Dämpfung </t>
    </r>
    <r>
      <rPr>
        <i/>
        <sz val="12"/>
        <rFont val="Geneva"/>
        <family val="0"/>
      </rPr>
      <t>a</t>
    </r>
  </si>
  <si>
    <r>
      <t xml:space="preserve">100-m-Dämfung </t>
    </r>
    <r>
      <rPr>
        <i/>
        <sz val="12"/>
        <rFont val="Geneva"/>
        <family val="0"/>
      </rPr>
      <t>a</t>
    </r>
    <r>
      <rPr>
        <vertAlign val="subscript"/>
        <sz val="12"/>
        <rFont val="Geneva"/>
        <family val="0"/>
      </rPr>
      <t>100</t>
    </r>
  </si>
  <si>
    <t>SWV berechnet</t>
  </si>
  <si>
    <t>14 MHz</t>
  </si>
  <si>
    <t>RG58CU</t>
  </si>
  <si>
    <t>RG213U</t>
  </si>
  <si>
    <t>H2000flex</t>
  </si>
  <si>
    <t>H155</t>
  </si>
  <si>
    <t>Tatsächliches Stehwellenverhältnis an einer Leitung beliebiger Länge,</t>
  </si>
  <si>
    <t>errechnet aus gemessenem Wert</t>
  </si>
  <si>
    <t>© DL2RD 2006</t>
  </si>
  <si>
    <t>www.kabel-kusch.de</t>
  </si>
  <si>
    <t>≤</t>
  </si>
  <si>
    <t>! *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</si>
</sst>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¤&quot;;\-#,##0&quot;¤&quot;"/>
    <numFmt numFmtId="165" formatCode="#,##0&quot;¤&quot;;[Red]\-#,##0&quot;¤&quot;"/>
    <numFmt numFmtId="166" formatCode="#,##0.00&quot;¤&quot;;\-#,##0.00&quot;¤&quot;"/>
    <numFmt numFmtId="167" formatCode="#,##0.00&quot;¤&quot;;[Red]\-#,##0.00&quot;¤&quot;"/>
    <numFmt numFmtId="168" formatCode="_-* #,##0&quot;¤&quot;_-;\-* #,##0&quot;¤&quot;_-;_-* &quot;-&quot;&quot;¤&quot;_-;_-@_-"/>
    <numFmt numFmtId="169" formatCode="_-* #,##0_¤_-;\-* #,##0_¤_-;_-* &quot;-&quot;_¤_-;_-@_-"/>
    <numFmt numFmtId="170" formatCode="_-* #,##0.00&quot;¤&quot;_-;\-* #,##0.00&quot;¤&quot;_-;_-* &quot;-&quot;??&quot;¤&quot;_-;_-@_-"/>
    <numFmt numFmtId="171" formatCode="_-* #,##0.00_¤_-;\-* #,##0.00_¤_-;_-* &quot;-&quot;??_¤_-;_-@_-"/>
    <numFmt numFmtId="172" formatCode="0.000"/>
    <numFmt numFmtId="173" formatCode="0.0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vertAlign val="subscript"/>
      <sz val="12"/>
      <name val="Geneva"/>
      <family val="0"/>
    </font>
    <font>
      <b/>
      <i/>
      <sz val="12"/>
      <name val="Geneva"/>
      <family val="0"/>
    </font>
    <font>
      <b/>
      <vertAlign val="subscript"/>
      <sz val="12"/>
      <name val="Geneva"/>
      <family val="0"/>
    </font>
    <font>
      <b/>
      <i/>
      <sz val="12"/>
      <name val="Symbol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i/>
      <sz val="12"/>
      <name val="Geneva"/>
      <family val="0"/>
    </font>
    <font>
      <sz val="12"/>
      <color indexed="10"/>
      <name val="Geneva"/>
      <family val="0"/>
    </font>
    <font>
      <b/>
      <sz val="12"/>
      <color indexed="10"/>
      <name val="Geneva"/>
      <family val="0"/>
    </font>
    <font>
      <sz val="10"/>
      <name val="Geneva"/>
      <family val="0"/>
    </font>
    <font>
      <vertAlign val="subscript"/>
      <sz val="10"/>
      <name val="Geneva"/>
      <family val="0"/>
    </font>
    <font>
      <i/>
      <sz val="10"/>
      <name val="Geneva"/>
      <family val="0"/>
    </font>
    <font>
      <i/>
      <sz val="12"/>
      <color indexed="10"/>
      <name val="Geneva"/>
      <family val="0"/>
    </font>
    <font>
      <vertAlign val="subscript"/>
      <sz val="12"/>
      <color indexed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72" fontId="4" fillId="3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173" fontId="4" fillId="3" borderId="0" xfId="0" applyNumberFormat="1" applyFont="1" applyFill="1" applyAlignment="1">
      <alignment/>
    </xf>
    <xf numFmtId="2" fontId="4" fillId="4" borderId="0" xfId="0" applyNumberFormat="1" applyFont="1" applyFill="1" applyAlignment="1">
      <alignment/>
    </xf>
    <xf numFmtId="0" fontId="12" fillId="0" borderId="0" xfId="0" applyFont="1" applyAlignment="1">
      <alignment horizontal="right"/>
    </xf>
    <xf numFmtId="172" fontId="4" fillId="4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0" fillId="0" borderId="0" xfId="18" applyAlignment="1">
      <alignment/>
    </xf>
    <xf numFmtId="0" fontId="5" fillId="0" borderId="0" xfId="0" applyFont="1" applyAlignment="1">
      <alignment horizontal="center"/>
    </xf>
    <xf numFmtId="172" fontId="14" fillId="0" borderId="0" xfId="0" applyNumberFormat="1" applyFont="1" applyAlignment="1">
      <alignment/>
    </xf>
    <xf numFmtId="172" fontId="5" fillId="4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/>
    </xf>
    <xf numFmtId="0" fontId="18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bel-kusch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50" zoomScaleNormal="150" workbookViewId="0" topLeftCell="A1">
      <selection activeCell="B27" sqref="B27"/>
    </sheetView>
  </sheetViews>
  <sheetFormatPr defaultColWidth="11.00390625" defaultRowHeight="12"/>
  <cols>
    <col min="1" max="1" width="32.50390625" style="1" customWidth="1"/>
    <col min="2" max="2" width="13.375" style="1" customWidth="1"/>
    <col min="3" max="4" width="10.875" style="1" customWidth="1"/>
    <col min="5" max="5" width="14.00390625" style="1" customWidth="1"/>
    <col min="6" max="7" width="9.50390625" style="1" customWidth="1"/>
    <col min="8" max="8" width="9.125" style="1" customWidth="1"/>
    <col min="9" max="9" width="9.50390625" style="1" customWidth="1"/>
    <col min="10" max="10" width="10.00390625" style="1" customWidth="1"/>
    <col min="11" max="16384" width="10.875" style="1" customWidth="1"/>
  </cols>
  <sheetData>
    <row r="1" ht="15.75">
      <c r="A1" s="2" t="s">
        <v>34</v>
      </c>
    </row>
    <row r="2" ht="15.75">
      <c r="A2" s="2" t="s">
        <v>35</v>
      </c>
    </row>
    <row r="3" ht="15.75">
      <c r="A3" s="1" t="s">
        <v>36</v>
      </c>
    </row>
    <row r="5" ht="15.75">
      <c r="B5" s="13" t="s">
        <v>13</v>
      </c>
    </row>
    <row r="7" spans="5:8" ht="16.5" thickBot="1">
      <c r="E7" s="1" t="s">
        <v>3</v>
      </c>
      <c r="H7" s="14" t="s">
        <v>37</v>
      </c>
    </row>
    <row r="8" spans="1:10" ht="16.5" thickBot="1">
      <c r="A8" s="3" t="s">
        <v>7</v>
      </c>
      <c r="B8" s="7">
        <v>14</v>
      </c>
      <c r="C8" s="1" t="s">
        <v>6</v>
      </c>
      <c r="E8" s="22" t="s">
        <v>10</v>
      </c>
      <c r="F8" s="23" t="s">
        <v>29</v>
      </c>
      <c r="G8" s="23" t="s">
        <v>17</v>
      </c>
      <c r="H8" s="19" t="s">
        <v>16</v>
      </c>
      <c r="I8" s="23" t="s">
        <v>14</v>
      </c>
      <c r="J8" s="19" t="s">
        <v>15</v>
      </c>
    </row>
    <row r="9" spans="1:10" ht="15.75">
      <c r="A9" s="3" t="s">
        <v>20</v>
      </c>
      <c r="B9" s="8">
        <v>50</v>
      </c>
      <c r="C9" s="1" t="s">
        <v>4</v>
      </c>
      <c r="E9" s="5" t="s">
        <v>30</v>
      </c>
      <c r="F9" s="5">
        <v>6.2</v>
      </c>
      <c r="G9" s="5">
        <v>8</v>
      </c>
      <c r="H9" s="20">
        <v>11</v>
      </c>
      <c r="I9" s="5">
        <v>17.8</v>
      </c>
      <c r="J9" s="5">
        <v>33.2</v>
      </c>
    </row>
    <row r="10" spans="1:10" ht="18">
      <c r="A10" s="3" t="s">
        <v>8</v>
      </c>
      <c r="B10" s="9">
        <v>50</v>
      </c>
      <c r="C10" s="1" t="s">
        <v>5</v>
      </c>
      <c r="E10" s="6" t="s">
        <v>31</v>
      </c>
      <c r="F10" s="6">
        <v>1.4</v>
      </c>
      <c r="G10" s="6">
        <v>3.1</v>
      </c>
      <c r="H10" s="21">
        <v>4.4</v>
      </c>
      <c r="I10" s="6">
        <v>7.9</v>
      </c>
      <c r="J10" s="6">
        <v>14.8</v>
      </c>
    </row>
    <row r="11" spans="1:10" ht="18">
      <c r="A11" s="3" t="s">
        <v>27</v>
      </c>
      <c r="B11" s="7">
        <v>11</v>
      </c>
      <c r="C11" s="1" t="s">
        <v>21</v>
      </c>
      <c r="E11" s="6" t="s">
        <v>18</v>
      </c>
      <c r="F11" s="6">
        <v>3.4</v>
      </c>
      <c r="G11" s="6">
        <v>3.7</v>
      </c>
      <c r="H11" s="20">
        <v>4.8</v>
      </c>
      <c r="I11" s="5">
        <v>7.9</v>
      </c>
      <c r="J11" s="5">
        <v>14.1</v>
      </c>
    </row>
    <row r="12" spans="1:10" ht="16.5">
      <c r="A12" s="3" t="s">
        <v>9</v>
      </c>
      <c r="B12" s="10">
        <f>299.792458/f</f>
        <v>21.413747</v>
      </c>
      <c r="C12" s="1" t="s">
        <v>4</v>
      </c>
      <c r="E12" s="6" t="s">
        <v>11</v>
      </c>
      <c r="F12" s="6" t="s">
        <v>19</v>
      </c>
      <c r="G12" s="6" t="s">
        <v>19</v>
      </c>
      <c r="H12" s="20" t="s">
        <v>19</v>
      </c>
      <c r="I12" s="5">
        <v>4.5</v>
      </c>
      <c r="J12" s="5">
        <v>8.2</v>
      </c>
    </row>
    <row r="13" spans="1:10" ht="15.75">
      <c r="A13" s="3" t="s">
        <v>26</v>
      </c>
      <c r="B13" s="12">
        <f>A_100*l/100</f>
        <v>5.5</v>
      </c>
      <c r="C13" s="1" t="s">
        <v>25</v>
      </c>
      <c r="E13" s="6" t="s">
        <v>12</v>
      </c>
      <c r="F13" s="6" t="s">
        <v>19</v>
      </c>
      <c r="G13" s="6" t="s">
        <v>19</v>
      </c>
      <c r="H13" s="20" t="s">
        <v>19</v>
      </c>
      <c r="I13" s="5">
        <v>4.8</v>
      </c>
      <c r="J13" s="5">
        <v>8.9</v>
      </c>
    </row>
    <row r="14" spans="1:10" ht="15.75">
      <c r="A14" s="3"/>
      <c r="E14" s="6" t="s">
        <v>32</v>
      </c>
      <c r="F14" s="6">
        <v>1.4</v>
      </c>
      <c r="G14" s="6">
        <v>2</v>
      </c>
      <c r="H14" s="21">
        <v>2.7</v>
      </c>
      <c r="I14" s="6">
        <v>4.8</v>
      </c>
      <c r="J14" s="6">
        <v>8.5</v>
      </c>
    </row>
    <row r="15" spans="1:10" ht="15.75">
      <c r="A15" s="3"/>
      <c r="E15" s="6" t="s">
        <v>33</v>
      </c>
      <c r="F15" s="6" t="s">
        <v>19</v>
      </c>
      <c r="G15" s="6">
        <v>4.9</v>
      </c>
      <c r="H15" s="21">
        <v>6.5</v>
      </c>
      <c r="I15" s="6">
        <v>11.2</v>
      </c>
      <c r="J15" s="6">
        <v>19.8</v>
      </c>
    </row>
    <row r="16" ht="18">
      <c r="A16" s="4" t="s">
        <v>22</v>
      </c>
    </row>
    <row r="17" spans="1:5" ht="15.75">
      <c r="A17" s="3" t="s">
        <v>23</v>
      </c>
      <c r="B17" s="7">
        <v>1.78</v>
      </c>
      <c r="C17" s="15" t="s">
        <v>38</v>
      </c>
      <c r="D17" s="25">
        <f>IF(A&lt;0.1,100,(1+D18)/(1-D18))</f>
        <v>1.784888112047634</v>
      </c>
      <c r="E17" s="13" t="s">
        <v>39</v>
      </c>
    </row>
    <row r="18" spans="1:5" ht="18">
      <c r="A18" s="11" t="s">
        <v>24</v>
      </c>
      <c r="B18" s="12">
        <f>(S_TX-1)/(S_TX+1)</f>
        <v>0.2805755395683453</v>
      </c>
      <c r="C18" s="15" t="s">
        <v>38</v>
      </c>
      <c r="D18" s="16">
        <f>POWER(10,-A/10)</f>
        <v>0.2818382931264453</v>
      </c>
      <c r="E18" s="13" t="s">
        <v>39</v>
      </c>
    </row>
    <row r="20" ht="18">
      <c r="A20" s="4" t="s">
        <v>1</v>
      </c>
    </row>
    <row r="21" spans="1:2" ht="18">
      <c r="A21" s="26" t="s">
        <v>2</v>
      </c>
      <c r="B21" s="12">
        <f>r_TX*POWER(10,A/10)</f>
        <v>0.9955195813028378</v>
      </c>
    </row>
    <row r="22" spans="1:2" ht="15.75">
      <c r="A22" s="24" t="s">
        <v>28</v>
      </c>
      <c r="B22" s="17">
        <f>(1+r_Ant)/(1-r_Ant)</f>
        <v>445.38685247580884</v>
      </c>
    </row>
    <row r="24" ht="16.5">
      <c r="A24" s="18" t="s">
        <v>0</v>
      </c>
    </row>
  </sheetData>
  <hyperlinks>
    <hyperlink ref="H7" r:id="rId1" display="www.kabel-kusch.de"/>
  </hyperlinks>
  <printOptions/>
  <pageMargins left="0.75" right="0.75" top="1" bottom="1" header="0.4921259845" footer="0.492125984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Redaktion FUNKAMATEUR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Werner Hegewald</dc:creator>
  <cp:keywords/>
  <dc:description/>
  <cp:lastModifiedBy>Werner Hegewald</cp:lastModifiedBy>
  <dcterms:created xsi:type="dcterms:W3CDTF">2005-04-20T11:16:37Z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